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1 год\ИСПОЛНЕНИЕ 2021 ГОД\За 2021 год\Для публикации на сайт\"/>
    </mc:Choice>
  </mc:AlternateContent>
  <bookViews>
    <workbookView xWindow="0" yWindow="0" windowWidth="19035" windowHeight="10860"/>
  </bookViews>
  <sheets>
    <sheet name="2021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9" i="5" l="1"/>
  <c r="F59" i="5"/>
  <c r="D59" i="5"/>
  <c r="H44" i="5"/>
  <c r="F44" i="5"/>
  <c r="D44" i="5"/>
  <c r="F38" i="5"/>
  <c r="F37" i="5"/>
  <c r="H37" i="5"/>
  <c r="D36" i="5"/>
  <c r="E36" i="5"/>
  <c r="G36" i="5"/>
  <c r="I36" i="5"/>
  <c r="C36" i="5"/>
  <c r="F36" i="5" l="1"/>
  <c r="H51" i="5"/>
  <c r="F51" i="5"/>
  <c r="G41" i="5"/>
  <c r="I41" i="5"/>
  <c r="C41" i="5"/>
  <c r="D57" i="5"/>
  <c r="D58" i="5"/>
  <c r="E41" i="5"/>
  <c r="H57" i="5"/>
  <c r="H58" i="5"/>
  <c r="F57" i="5"/>
  <c r="F58" i="5"/>
  <c r="D60" i="5"/>
  <c r="F60" i="5"/>
  <c r="H60" i="5"/>
  <c r="F40" i="5"/>
  <c r="D40" i="5"/>
  <c r="C14" i="5"/>
  <c r="H55" i="5"/>
  <c r="F55" i="5"/>
  <c r="D55" i="5"/>
  <c r="D51" i="5"/>
  <c r="H45" i="5" l="1"/>
  <c r="F45" i="5"/>
  <c r="D45" i="5"/>
  <c r="E33" i="5" l="1"/>
  <c r="G33" i="5"/>
  <c r="I33" i="5"/>
  <c r="C33" i="5"/>
  <c r="H34" i="5"/>
  <c r="F34" i="5"/>
  <c r="D34" i="5"/>
  <c r="H24" i="5"/>
  <c r="F24" i="5"/>
  <c r="E22" i="5"/>
  <c r="G22" i="5"/>
  <c r="I22" i="5"/>
  <c r="C22" i="5"/>
  <c r="D24" i="5"/>
  <c r="H15" i="5"/>
  <c r="F15" i="5"/>
  <c r="D15" i="5"/>
  <c r="G14" i="5"/>
  <c r="I14" i="5"/>
  <c r="E14" i="5"/>
  <c r="I25" i="5" l="1"/>
  <c r="H11" i="5"/>
  <c r="H56" i="5"/>
  <c r="F56" i="5"/>
  <c r="D56" i="5"/>
  <c r="H54" i="5"/>
  <c r="F54" i="5"/>
  <c r="D54" i="5"/>
  <c r="H53" i="5"/>
  <c r="F53" i="5"/>
  <c r="D53" i="5"/>
  <c r="H52" i="5"/>
  <c r="F52" i="5"/>
  <c r="D52" i="5"/>
  <c r="H50" i="5"/>
  <c r="F50" i="5"/>
  <c r="D50" i="5"/>
  <c r="H49" i="5"/>
  <c r="F49" i="5"/>
  <c r="D49" i="5"/>
  <c r="H48" i="5"/>
  <c r="F48" i="5"/>
  <c r="D48" i="5"/>
  <c r="H47" i="5"/>
  <c r="F47" i="5"/>
  <c r="D47" i="5"/>
  <c r="H46" i="5"/>
  <c r="F46" i="5"/>
  <c r="D46" i="5"/>
  <c r="H43" i="5"/>
  <c r="F43" i="5"/>
  <c r="D43" i="5"/>
  <c r="H40" i="5"/>
  <c r="H39" i="5"/>
  <c r="F39" i="5"/>
  <c r="D39" i="5"/>
  <c r="H38" i="5"/>
  <c r="H36" i="5" s="1"/>
  <c r="H35" i="5"/>
  <c r="H33" i="5" s="1"/>
  <c r="F35" i="5"/>
  <c r="F33" i="5" s="1"/>
  <c r="D35" i="5"/>
  <c r="D33" i="5" s="1"/>
  <c r="H30" i="5"/>
  <c r="H29" i="5" s="1"/>
  <c r="F30" i="5"/>
  <c r="F29" i="5" s="1"/>
  <c r="D30" i="5"/>
  <c r="D29" i="5" s="1"/>
  <c r="I29" i="5"/>
  <c r="G29" i="5"/>
  <c r="E29" i="5"/>
  <c r="C29" i="5"/>
  <c r="H28" i="5"/>
  <c r="F28" i="5"/>
  <c r="D28" i="5"/>
  <c r="H27" i="5"/>
  <c r="F27" i="5"/>
  <c r="D27" i="5"/>
  <c r="H26" i="5"/>
  <c r="F26" i="5"/>
  <c r="D26" i="5"/>
  <c r="G25" i="5"/>
  <c r="E25" i="5"/>
  <c r="C25" i="5"/>
  <c r="H23" i="5"/>
  <c r="H22" i="5" s="1"/>
  <c r="F23" i="5"/>
  <c r="F22" i="5" s="1"/>
  <c r="D23" i="5"/>
  <c r="D22" i="5" s="1"/>
  <c r="H21" i="5"/>
  <c r="F21" i="5"/>
  <c r="D21" i="5"/>
  <c r="H20" i="5"/>
  <c r="F20" i="5"/>
  <c r="D20" i="5"/>
  <c r="I19" i="5"/>
  <c r="G19" i="5"/>
  <c r="E19" i="5"/>
  <c r="C19" i="5"/>
  <c r="H18" i="5"/>
  <c r="F18" i="5"/>
  <c r="D18" i="5"/>
  <c r="H17" i="5"/>
  <c r="F17" i="5"/>
  <c r="D17" i="5"/>
  <c r="H16" i="5"/>
  <c r="F16" i="5"/>
  <c r="D16" i="5"/>
  <c r="H13" i="5"/>
  <c r="H12" i="5" s="1"/>
  <c r="F13" i="5"/>
  <c r="F12" i="5" s="1"/>
  <c r="D13" i="5"/>
  <c r="D12" i="5" s="1"/>
  <c r="I12" i="5"/>
  <c r="G12" i="5"/>
  <c r="E12" i="5"/>
  <c r="C12" i="5"/>
  <c r="F11" i="5"/>
  <c r="D11" i="5"/>
  <c r="I10" i="5"/>
  <c r="G10" i="5"/>
  <c r="E10" i="5"/>
  <c r="C10" i="5"/>
  <c r="D19" i="5" l="1"/>
  <c r="C9" i="5"/>
  <c r="C61" i="5" s="1"/>
  <c r="I9" i="5"/>
  <c r="I61" i="5" s="1"/>
  <c r="H41" i="5"/>
  <c r="D41" i="5"/>
  <c r="F41" i="5"/>
  <c r="F19" i="5"/>
  <c r="G9" i="5"/>
  <c r="G61" i="5" s="1"/>
  <c r="F14" i="5"/>
  <c r="E9" i="5"/>
  <c r="E61" i="5" s="1"/>
  <c r="H14" i="5"/>
  <c r="H25" i="5"/>
  <c r="H19" i="5"/>
  <c r="D14" i="5"/>
  <c r="F25" i="5"/>
  <c r="D25" i="5"/>
  <c r="H10" i="5"/>
  <c r="F10" i="5"/>
  <c r="D10" i="5"/>
  <c r="H9" i="5" l="1"/>
  <c r="H61" i="5" s="1"/>
  <c r="D9" i="5"/>
  <c r="D61" i="5" s="1"/>
  <c r="F9" i="5"/>
  <c r="F61" i="5" s="1"/>
</calcChain>
</file>

<file path=xl/sharedStrings.xml><?xml version="1.0" encoding="utf-8"?>
<sst xmlns="http://schemas.openxmlformats.org/spreadsheetml/2006/main" count="119" uniqueCount="113">
  <si>
    <t>Код бюджетной классификации Российской Федерации</t>
  </si>
  <si>
    <t>Наименование налога (сбора)</t>
  </si>
  <si>
    <t>1 00 00000 00 0000 000</t>
  </si>
  <si>
    <t>1 01 00000 00 0000 000</t>
  </si>
  <si>
    <t>1 01 02000 01 0000 110</t>
  </si>
  <si>
    <t>1 05 00000 00 0000 000</t>
  </si>
  <si>
    <t>1 05 02000 02 0000 110</t>
  </si>
  <si>
    <t xml:space="preserve">1 05 03000 01 0000 110 </t>
  </si>
  <si>
    <t>1 05 04000 02 0000 110</t>
  </si>
  <si>
    <t>1 08 00000 00 0000 000</t>
  </si>
  <si>
    <t>1 08 03000 01 0000 110</t>
  </si>
  <si>
    <t>1 11 00000 00 0000 000</t>
  </si>
  <si>
    <t>1 12 00000 00 0000 000</t>
  </si>
  <si>
    <t>1 12 01000 01 0000 120</t>
  </si>
  <si>
    <t>1 14 00000 00 0000 000</t>
  </si>
  <si>
    <t>1 14 06000 00 0000 430</t>
  </si>
  <si>
    <t>1 16 00000 00 0000 000</t>
  </si>
  <si>
    <t>2 00 00000 00 0000 000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</si>
  <si>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</si>
  <si>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</si>
  <si>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</si>
  <si>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</si>
  <si>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</si>
  <si>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</si>
  <si>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</si>
  <si>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ГОСУДАРСТВЕННАЯ  ПОШЛИНА</t>
  </si>
  <si>
    <t xml:space="preserve">Государственная пошлина по делам, рассматриваемым в судах общей юрисдикции, мировыми судьями 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</si>
  <si>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</si>
  <si>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</si>
  <si>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</si>
  <si>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</si>
  <si>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</si>
  <si>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</si>
  <si>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ШТРАФЫ, САНКЦИИ, ВОЗМЕЩЕНИЕ УЩЕРБА</t>
  </si>
  <si>
    <t xml:space="preserve">БЕЗВОЗМЕЗДНЫЕ ПОСТУПЛЕНИЯ </t>
  </si>
  <si>
    <t xml:space="preserve">ВСЕГО ДОХОДОВ </t>
  </si>
  <si>
    <t>1 03 00000 00 0000 000</t>
  </si>
  <si>
    <t>1 03 02000 01 0000 110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</si>
  <si>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</si>
  <si>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</si>
  <si>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2 02 25027 05 0000 151</t>
  </si>
  <si>
    <t>Субсидии на реализацию мероприятий муниципальных программ по формированию доступной среды для инвалидов и других маломобильных групп населения</t>
  </si>
  <si>
    <t xml:space="preserve">2 02 40014 05 0000 151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</si>
  <si>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</si>
  <si>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1 13 00000 00 0000 000</t>
  </si>
  <si>
    <t>ДОХОДЫ ОТ ОКАЗАНИЯ ПЛАТНЫХ УСЛУГ (РАБОТ) И КОМПЕНСАЦИИ ЗАТРАТ ГОСУДАРСТВА</t>
  </si>
  <si>
    <t>Субвенции бюджетам муниципальных образований на осуществление полномочий по государственной регистрации актов гражданского состояния</t>
  </si>
  <si>
    <t>ДОХОДЫ ОТ ПРОДАЖИ МАТЕРИАЛЬНЫХ И НЕМАТЕРИАЛЬНЫХ АКТИВОВ</t>
  </si>
  <si>
    <t xml:space="preserve">Доходы от продажи земельных участков, находящихся в государственной и муниципальной собственности </t>
  </si>
  <si>
    <t>1 11 01000 00 0000 120</t>
  </si>
  <si>
    <t>Доходы, в виде прибыли, приходящейся на доли в уставных (складочных) капиаталах хозяйственных товарищств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</si>
  <si>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Изменения</t>
  </si>
  <si>
    <t>(тыс.руб)</t>
  </si>
  <si>
    <t>1 06 00000 00 0000 000</t>
  </si>
  <si>
    <t>НАЛОГИ НА ИМУЩЕСТВО</t>
  </si>
  <si>
    <t>1 06 01020 04 0000 110</t>
  </si>
  <si>
    <t>1 06 06000 04 0000 110</t>
  </si>
  <si>
    <t>Земельный налог</t>
  </si>
  <si>
    <t>1 11 07015 04 0000 120</t>
  </si>
  <si>
    <t>Субсидии 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</si>
  <si>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программ формирования современной городской среды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</si>
  <si>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</si>
  <si>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1 17 05000 00 0000 180</t>
  </si>
  <si>
    <t>Прочие неналоговые доходы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</si>
  <si>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</si>
  <si>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</si>
  <si>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Налог на имущество физических лиц, взимаемый по ставкам, применяемым к объектам налогооблажения, расположенным в границах городских округов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</si>
  <si>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</si>
  <si>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доходы от компенсации затрат бюджетов городских округов</t>
  </si>
  <si>
    <t>Дотации бюджетам городских округов на поддержку мер по обеспечению сбалансированности бюджетов</t>
  </si>
  <si>
    <t>Прочие субсидии бюджетам городских округов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</si>
  <si>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</si>
  <si>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</si>
  <si>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</si>
  <si>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Утвержденный          бюджет 2021 года               48-МПА от 11.12.2020</t>
  </si>
  <si>
    <t xml:space="preserve">Изменение 1                                                          № 66-МПА от 26.02.2021 </t>
  </si>
  <si>
    <t xml:space="preserve">Изменение 2                                                          № 108-МПА от 01.10.2021 </t>
  </si>
  <si>
    <t xml:space="preserve">Изменение 3                                                          № 118-МПА от 24.12.2021 </t>
  </si>
  <si>
    <t>Налог, взимаемый в связи с применением упращенной системы налогооблажения</t>
  </si>
  <si>
    <t>1 05 01000 00 0000 110</t>
  </si>
  <si>
    <t>Государственная пошлина за государственную регистрацию, а так же за совершение прочих юридически значимых действий</t>
  </si>
  <si>
    <t>1 08 07000 01 0000 110</t>
  </si>
  <si>
    <t>1 11 05000 14 0000 120</t>
  </si>
  <si>
    <t>Доходы от оказания платных услуг(работ)</t>
  </si>
  <si>
    <t>1 13 02995 14 0000 130</t>
  </si>
  <si>
    <t>1 13 01995 14 0000 130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</si>
  <si>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</si>
  <si>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2 02 25097 14 0000 150</t>
  </si>
  <si>
    <t>2 02 15002 14 0000 150</t>
  </si>
  <si>
    <t>2 02 25243 14 0000 150</t>
  </si>
  <si>
    <t>2 02 25555 14 0000 150</t>
  </si>
  <si>
    <t>2 02 29999 14 0000 150</t>
  </si>
  <si>
    <t>2 02 30024 14 0000 150</t>
  </si>
  <si>
    <t xml:space="preserve">2 02 30029 14 0000 150 </t>
  </si>
  <si>
    <t>2 02 35120 14 0000 150</t>
  </si>
  <si>
    <t>2 02 35260 14 0000 150</t>
  </si>
  <si>
    <t>2 02 35304 14 0000 150</t>
  </si>
  <si>
    <t>2 02 35930 14 0000 150</t>
  </si>
  <si>
    <t>2 02 45303 14 0000 150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</si>
  <si>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</si>
  <si>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2 02 35118 14 0000 150</t>
  </si>
  <si>
    <t>Субвенции бюджетам муниципальных округов на проведение Всероссийской переписи населения 2020 года</t>
  </si>
  <si>
    <t>2 02 35469 14 0000 150</t>
  </si>
  <si>
    <t>Единная субвенция бюджетам муниципальных округов из бюджета субъекта РФ.</t>
  </si>
  <si>
    <t>2 02 36900 14 0000 150</t>
  </si>
  <si>
    <t>Уточненный бюджет 2021 года</t>
  </si>
  <si>
    <t>Аналитическая таблица по доходам бюджета Пограничного муниципального округа с учетом принятых изменений в муниципальный правовой акт Пограничного муниципального округа  "О бюджете Пограничного муниципального округа на  2021 год и плановый период 2022-2023 годы" в 2021 году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</si>
  <si>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</si>
  <si>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1 14 02000 00 0000 000</t>
  </si>
  <si>
    <t>Прочие дотации бюджетам муниципальных округов</t>
  </si>
  <si>
    <t>2 02 19999 14 0000 150</t>
  </si>
  <si>
    <t>Прочие субвенции бюджетам муниципальных округов</t>
  </si>
  <si>
    <t>2 02 39999 14 0000 150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</si>
</sst>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ill="1"/>
    <xf numFmtId="164" fontId="0" fillId="0" borderId="0" xfId="1" applyFont="1" applyFill="1"/>
    <xf numFmtId="49" fontId="0" fillId="0" borderId="0" xfId="1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justify" vertical="top" wrapText="1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tabSelected="1" topLeftCell="A52" zoomScale="90" zoomScaleNormal="90" workbookViewId="0">
      <selection activeCell="L28" sqref="L28"/>
    </sheetView>
  </sheetViews>
  <sheetFormatPr defaultRowHeight="15" x14ac:dyDescent="0.25"/>
  <cols>
    <col min="1" max="1" width="45.42578125" style="1" customWidth="1"/>
    <col min="2" max="2" width="21.42578125" style="1" customWidth="1"/>
    <col min="3" max="3" width="14.85546875" style="1" customWidth="1"/>
    <col min="4" max="4" width="12.7109375" style="1" customWidth="1"/>
    <col min="5" max="6" width="13" style="1" customWidth="1"/>
    <col min="7" max="7" width="12.85546875" style="1" customWidth="1"/>
    <col min="8" max="8" width="12.28515625" style="1" customWidth="1"/>
    <col min="9" max="9" width="14.7109375" style="1" customWidth="1"/>
    <col min="10" max="10" width="9.42578125" style="1" bestFit="1" customWidth="1"/>
    <col min="11" max="16384" width="9.140625" style="1"/>
  </cols>
  <sheetData>
    <row r="1" spans="1:16" ht="16.5" x14ac:dyDescent="0.25">
      <c r="A1" s="44"/>
      <c r="B1" s="44"/>
      <c r="C1" s="44"/>
      <c r="D1" s="44"/>
      <c r="E1" s="44"/>
      <c r="F1" s="44"/>
      <c r="G1" s="44"/>
      <c r="H1" s="44"/>
      <c r="I1" s="44"/>
    </row>
    <row r="2" spans="1:16" x14ac:dyDescent="0.25">
      <c r="A2" s="45" t="s">
        <v>106</v>
      </c>
      <c r="B2" s="46"/>
      <c r="C2" s="46"/>
      <c r="D2" s="46"/>
      <c r="E2" s="46"/>
      <c r="F2" s="46"/>
      <c r="G2" s="46"/>
      <c r="H2" s="46"/>
      <c r="I2" s="46"/>
      <c r="J2" s="39"/>
      <c r="K2" s="39"/>
      <c r="L2" s="39"/>
      <c r="M2" s="39"/>
      <c r="N2" s="39"/>
      <c r="O2" s="39"/>
      <c r="P2" s="39"/>
    </row>
    <row r="3" spans="1:16" x14ac:dyDescent="0.25">
      <c r="A3" s="46"/>
      <c r="B3" s="46"/>
      <c r="C3" s="46"/>
      <c r="D3" s="46"/>
      <c r="E3" s="46"/>
      <c r="F3" s="46"/>
      <c r="G3" s="46"/>
      <c r="H3" s="46"/>
      <c r="I3" s="46"/>
      <c r="J3" s="39"/>
      <c r="K3" s="39"/>
      <c r="L3" s="39"/>
      <c r="M3" s="39"/>
      <c r="N3" s="39"/>
      <c r="O3" s="39"/>
      <c r="P3" s="39"/>
    </row>
    <row r="4" spans="1:16" ht="21.75" customHeight="1" x14ac:dyDescent="0.25">
      <c r="A4" s="46"/>
      <c r="B4" s="46"/>
      <c r="C4" s="46"/>
      <c r="D4" s="46"/>
      <c r="E4" s="46"/>
      <c r="F4" s="46"/>
      <c r="G4" s="46"/>
      <c r="H4" s="46"/>
      <c r="I4" s="46"/>
      <c r="J4" s="39"/>
      <c r="K4" s="39"/>
      <c r="L4" s="39"/>
      <c r="M4" s="39"/>
      <c r="N4" s="39"/>
      <c r="O4" s="39"/>
      <c r="P4" s="39"/>
    </row>
    <row r="5" spans="1:16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x14ac:dyDescent="0.25">
      <c r="A6" s="47" t="s">
        <v>52</v>
      </c>
      <c r="B6" s="47"/>
      <c r="C6" s="47"/>
      <c r="D6" s="47"/>
      <c r="E6" s="47"/>
      <c r="F6" s="47"/>
      <c r="G6" s="47"/>
      <c r="H6" s="47"/>
      <c r="I6" s="47"/>
    </row>
    <row r="7" spans="1:16" ht="69" customHeight="1" x14ac:dyDescent="0.25">
      <c r="A7" s="48" t="s">
        <v>1</v>
      </c>
      <c r="B7" s="50" t="s">
        <v>0</v>
      </c>
      <c r="C7" s="50" t="s">
        <v>74</v>
      </c>
      <c r="D7" s="51" t="s">
        <v>75</v>
      </c>
      <c r="E7" s="52"/>
      <c r="F7" s="51" t="s">
        <v>76</v>
      </c>
      <c r="G7" s="52"/>
      <c r="H7" s="51" t="s">
        <v>77</v>
      </c>
      <c r="I7" s="52"/>
    </row>
    <row r="8" spans="1:16" ht="39" x14ac:dyDescent="0.25">
      <c r="A8" s="49"/>
      <c r="B8" s="49"/>
      <c r="C8" s="49"/>
      <c r="D8" s="20" t="s">
        <v>51</v>
      </c>
      <c r="E8" s="21" t="s">
        <v>105</v>
      </c>
      <c r="F8" s="20" t="s">
        <v>51</v>
      </c>
      <c r="G8" s="21" t="s">
        <v>105</v>
      </c>
      <c r="H8" s="20" t="s">
        <v>51</v>
      </c>
      <c r="I8" s="21" t="s">
        <v>105</v>
      </c>
    </row>
    <row r="9" spans="1:16" ht="33.75" customHeight="1" x14ac:dyDescent="0.25">
      <c r="A9" s="37" t="s">
        <v>18</v>
      </c>
      <c r="B9" s="27" t="s">
        <v>2</v>
      </c>
      <c r="C9" s="33">
        <f>C10+C12+C14+C22+C25+C29+C33+C39+C19+C36+C40</f>
        <v>313285.45999999996</v>
      </c>
      <c r="D9" s="33">
        <f t="shared" ref="D9:I9" si="0">D10+D12+D14+D22+D25+D29+D33+D39+D19+D36+D40</f>
        <v>0</v>
      </c>
      <c r="E9" s="33">
        <f t="shared" si="0"/>
        <v>313285.45999999996</v>
      </c>
      <c r="F9" s="33">
        <f t="shared" si="0"/>
        <v>20379.239999999998</v>
      </c>
      <c r="G9" s="33">
        <f t="shared" si="0"/>
        <v>333664.7</v>
      </c>
      <c r="H9" s="33">
        <f t="shared" si="0"/>
        <v>640</v>
      </c>
      <c r="I9" s="33">
        <f t="shared" si="0"/>
        <v>334304.7</v>
      </c>
    </row>
    <row r="10" spans="1:16" ht="20.25" customHeight="1" x14ac:dyDescent="0.25">
      <c r="A10" s="6" t="s">
        <v>19</v>
      </c>
      <c r="B10" s="42" t="s">
        <v>3</v>
      </c>
      <c r="C10" s="32">
        <f>C11</f>
        <v>256000</v>
      </c>
      <c r="D10" s="30">
        <f>E10-C10</f>
        <v>0</v>
      </c>
      <c r="E10" s="32">
        <f>E11</f>
        <v>256000</v>
      </c>
      <c r="F10" s="30">
        <f>G10-E10</f>
        <v>24000</v>
      </c>
      <c r="G10" s="32">
        <f>G11</f>
        <v>280000</v>
      </c>
      <c r="H10" s="30">
        <f>I10-G10</f>
        <v>0</v>
      </c>
      <c r="I10" s="32">
        <f>I11</f>
        <v>280000</v>
      </c>
    </row>
    <row r="11" spans="1:16" ht="17.25" customHeight="1" x14ac:dyDescent="0.25">
      <c r="A11" s="7" t="s">
        <v>20</v>
      </c>
      <c r="B11" s="42" t="s">
        <v>4</v>
      </c>
      <c r="C11" s="24">
        <v>256000</v>
      </c>
      <c r="D11" s="23">
        <f>E11-C11</f>
        <v>0</v>
      </c>
      <c r="E11" s="24">
        <v>256000</v>
      </c>
      <c r="F11" s="23">
        <f>G11-E11</f>
        <v>24000</v>
      </c>
      <c r="G11" s="24">
        <v>280000</v>
      </c>
      <c r="H11" s="23">
        <f>I11-G11</f>
        <v>0</v>
      </c>
      <c r="I11" s="24">
        <v>280000</v>
      </c>
      <c r="J11" s="3"/>
    </row>
    <row r="12" spans="1:16" ht="52.5" customHeight="1" x14ac:dyDescent="0.25">
      <c r="A12" s="40" t="s">
        <v>38</v>
      </c>
      <c r="B12" s="42" t="s">
        <v>36</v>
      </c>
      <c r="C12" s="26">
        <f>C13</f>
        <v>8720.16</v>
      </c>
      <c r="D12" s="26">
        <f t="shared" ref="D12:I12" si="1">D13</f>
        <v>0</v>
      </c>
      <c r="E12" s="26">
        <f>E13</f>
        <v>8720.16</v>
      </c>
      <c r="F12" s="26">
        <f t="shared" si="1"/>
        <v>-320.15999999999985</v>
      </c>
      <c r="G12" s="26">
        <f>G13</f>
        <v>8400</v>
      </c>
      <c r="H12" s="26">
        <f t="shared" si="1"/>
        <v>0</v>
      </c>
      <c r="I12" s="26">
        <f t="shared" si="1"/>
        <v>8400</v>
      </c>
    </row>
    <row r="13" spans="1:16" ht="40.5" customHeight="1" x14ac:dyDescent="0.25">
      <c r="A13" s="40" t="s">
        <v>39</v>
      </c>
      <c r="B13" s="42" t="s">
        <v>37</v>
      </c>
      <c r="C13" s="24">
        <v>8720.16</v>
      </c>
      <c r="D13" s="24">
        <f>E13-C13</f>
        <v>0</v>
      </c>
      <c r="E13" s="24">
        <v>8720.16</v>
      </c>
      <c r="F13" s="24">
        <f>G13-E13</f>
        <v>-320.15999999999985</v>
      </c>
      <c r="G13" s="24">
        <v>8400</v>
      </c>
      <c r="H13" s="24">
        <f>I13-G13</f>
        <v>0</v>
      </c>
      <c r="I13" s="24">
        <v>8400</v>
      </c>
    </row>
    <row r="14" spans="1:16" ht="21.75" customHeight="1" x14ac:dyDescent="0.25">
      <c r="A14" s="8" t="s">
        <v>21</v>
      </c>
      <c r="B14" s="5" t="s">
        <v>5</v>
      </c>
      <c r="C14" s="30">
        <f>C16+C17+C18+C15</f>
        <v>4514</v>
      </c>
      <c r="D14" s="30">
        <f t="shared" ref="D14:F14" si="2">D16+D17+D18+D15</f>
        <v>0</v>
      </c>
      <c r="E14" s="30">
        <f t="shared" si="2"/>
        <v>4514</v>
      </c>
      <c r="F14" s="30">
        <f t="shared" si="2"/>
        <v>4356</v>
      </c>
      <c r="G14" s="30">
        <f t="shared" ref="G14" si="3">G16+G17+G18+G15</f>
        <v>8870</v>
      </c>
      <c r="H14" s="30">
        <f t="shared" ref="H14:I14" si="4">H16+H17+H18+H15</f>
        <v>1030</v>
      </c>
      <c r="I14" s="30">
        <f t="shared" si="4"/>
        <v>9900</v>
      </c>
    </row>
    <row r="15" spans="1:16" ht="30" customHeight="1" x14ac:dyDescent="0.25">
      <c r="A15" s="7" t="s">
        <v>78</v>
      </c>
      <c r="B15" s="42" t="s">
        <v>79</v>
      </c>
      <c r="C15" s="24">
        <v>262</v>
      </c>
      <c r="D15" s="24">
        <f>E15-C15</f>
        <v>0</v>
      </c>
      <c r="E15" s="24">
        <v>262</v>
      </c>
      <c r="F15" s="24">
        <f>G15-E15</f>
        <v>238</v>
      </c>
      <c r="G15" s="24">
        <v>500</v>
      </c>
      <c r="H15" s="24">
        <f>I15-G15</f>
        <v>150</v>
      </c>
      <c r="I15" s="24">
        <v>650</v>
      </c>
    </row>
    <row r="16" spans="1:16" ht="33" customHeight="1" x14ac:dyDescent="0.25">
      <c r="A16" s="9" t="s">
        <v>22</v>
      </c>
      <c r="B16" s="42" t="s">
        <v>6</v>
      </c>
      <c r="C16" s="24">
        <v>1998</v>
      </c>
      <c r="D16" s="24">
        <f>E16-C16</f>
        <v>0</v>
      </c>
      <c r="E16" s="24">
        <v>1998</v>
      </c>
      <c r="F16" s="24">
        <f>G16-E16</f>
        <v>802</v>
      </c>
      <c r="G16" s="24">
        <v>2800</v>
      </c>
      <c r="H16" s="24">
        <f>I16-G16</f>
        <v>0</v>
      </c>
      <c r="I16" s="24">
        <v>2800</v>
      </c>
      <c r="J16" s="3"/>
    </row>
    <row r="17" spans="1:10" ht="22.5" customHeight="1" x14ac:dyDescent="0.25">
      <c r="A17" s="10" t="s">
        <v>23</v>
      </c>
      <c r="B17" s="5" t="s">
        <v>7</v>
      </c>
      <c r="C17" s="22">
        <v>2170</v>
      </c>
      <c r="D17" s="24">
        <f t="shared" ref="D17:F21" si="5">E17-C17</f>
        <v>0</v>
      </c>
      <c r="E17" s="22">
        <v>2170</v>
      </c>
      <c r="F17" s="24">
        <f t="shared" si="5"/>
        <v>0</v>
      </c>
      <c r="G17" s="22">
        <v>2170</v>
      </c>
      <c r="H17" s="24">
        <f t="shared" ref="H17:H21" si="6">I17-G17</f>
        <v>480</v>
      </c>
      <c r="I17" s="22">
        <v>2650</v>
      </c>
      <c r="J17" s="3"/>
    </row>
    <row r="18" spans="1:10" ht="34.5" customHeight="1" x14ac:dyDescent="0.25">
      <c r="A18" s="11" t="s">
        <v>24</v>
      </c>
      <c r="B18" s="5" t="s">
        <v>8</v>
      </c>
      <c r="C18" s="22">
        <v>84</v>
      </c>
      <c r="D18" s="24">
        <f t="shared" si="5"/>
        <v>0</v>
      </c>
      <c r="E18" s="22">
        <v>84</v>
      </c>
      <c r="F18" s="24">
        <f t="shared" si="5"/>
        <v>3316</v>
      </c>
      <c r="G18" s="22">
        <v>3400</v>
      </c>
      <c r="H18" s="24">
        <f t="shared" si="6"/>
        <v>400</v>
      </c>
      <c r="I18" s="22">
        <v>3800</v>
      </c>
      <c r="J18" s="3"/>
    </row>
    <row r="19" spans="1:10" ht="29.25" customHeight="1" x14ac:dyDescent="0.25">
      <c r="A19" s="10" t="s">
        <v>54</v>
      </c>
      <c r="B19" s="5" t="s">
        <v>53</v>
      </c>
      <c r="C19" s="30">
        <f>C20+C21</f>
        <v>15318.6</v>
      </c>
      <c r="D19" s="26">
        <f t="shared" si="5"/>
        <v>0</v>
      </c>
      <c r="E19" s="30">
        <f>E20+E21</f>
        <v>15318.6</v>
      </c>
      <c r="F19" s="26">
        <f t="shared" si="5"/>
        <v>-4204.6000000000004</v>
      </c>
      <c r="G19" s="30">
        <f>G20+G21</f>
        <v>11114</v>
      </c>
      <c r="H19" s="26">
        <f>H20+H21</f>
        <v>0</v>
      </c>
      <c r="I19" s="30">
        <f>I20+I21</f>
        <v>11114</v>
      </c>
      <c r="J19" s="3"/>
    </row>
    <row r="20" spans="1:10" ht="45" customHeight="1" x14ac:dyDescent="0.25">
      <c r="A20" s="11" t="s">
        <v>66</v>
      </c>
      <c r="B20" s="5" t="s">
        <v>55</v>
      </c>
      <c r="C20" s="22">
        <v>1774</v>
      </c>
      <c r="D20" s="24">
        <f t="shared" si="5"/>
        <v>0</v>
      </c>
      <c r="E20" s="22">
        <v>1774</v>
      </c>
      <c r="F20" s="24">
        <f t="shared" si="5"/>
        <v>0</v>
      </c>
      <c r="G20" s="22">
        <v>1774</v>
      </c>
      <c r="H20" s="24">
        <f t="shared" si="6"/>
        <v>0</v>
      </c>
      <c r="I20" s="22">
        <v>1774</v>
      </c>
      <c r="J20" s="3"/>
    </row>
    <row r="21" spans="1:10" ht="26.25" customHeight="1" x14ac:dyDescent="0.25">
      <c r="A21" s="10" t="s">
        <v>57</v>
      </c>
      <c r="B21" s="5" t="s">
        <v>56</v>
      </c>
      <c r="C21" s="22">
        <v>13544.6</v>
      </c>
      <c r="D21" s="24">
        <f t="shared" si="5"/>
        <v>0</v>
      </c>
      <c r="E21" s="22">
        <v>13544.6</v>
      </c>
      <c r="F21" s="24">
        <f t="shared" si="5"/>
        <v>-4204.6000000000004</v>
      </c>
      <c r="G21" s="22">
        <v>9340</v>
      </c>
      <c r="H21" s="24">
        <f t="shared" si="6"/>
        <v>0</v>
      </c>
      <c r="I21" s="22">
        <v>9340</v>
      </c>
      <c r="J21" s="3"/>
    </row>
    <row r="22" spans="1:10" ht="15" customHeight="1" x14ac:dyDescent="0.25">
      <c r="A22" s="8" t="s">
        <v>25</v>
      </c>
      <c r="B22" s="5" t="s">
        <v>9</v>
      </c>
      <c r="C22" s="30">
        <f>C23+C24</f>
        <v>2000</v>
      </c>
      <c r="D22" s="30">
        <f t="shared" ref="D22:I22" si="7">D23+D24</f>
        <v>0</v>
      </c>
      <c r="E22" s="30">
        <f t="shared" si="7"/>
        <v>2000</v>
      </c>
      <c r="F22" s="30">
        <f t="shared" si="7"/>
        <v>0</v>
      </c>
      <c r="G22" s="30">
        <f t="shared" si="7"/>
        <v>2000</v>
      </c>
      <c r="H22" s="30">
        <f t="shared" si="7"/>
        <v>500</v>
      </c>
      <c r="I22" s="30">
        <f t="shared" si="7"/>
        <v>2500</v>
      </c>
    </row>
    <row r="23" spans="1:10" ht="38.25" x14ac:dyDescent="0.25">
      <c r="A23" s="12" t="s">
        <v>26</v>
      </c>
      <c r="B23" s="5" t="s">
        <v>10</v>
      </c>
      <c r="C23" s="22">
        <v>1975</v>
      </c>
      <c r="D23" s="22">
        <f>E23-C23</f>
        <v>0</v>
      </c>
      <c r="E23" s="22">
        <v>1975</v>
      </c>
      <c r="F23" s="22">
        <f>G23-E23</f>
        <v>0</v>
      </c>
      <c r="G23" s="22">
        <v>1975</v>
      </c>
      <c r="H23" s="22">
        <f>I23-G23</f>
        <v>513</v>
      </c>
      <c r="I23" s="22">
        <v>2488</v>
      </c>
      <c r="J23" s="2"/>
    </row>
    <row r="24" spans="1:10" ht="53.25" customHeight="1" x14ac:dyDescent="0.25">
      <c r="A24" s="12" t="s">
        <v>80</v>
      </c>
      <c r="B24" s="5" t="s">
        <v>81</v>
      </c>
      <c r="C24" s="22">
        <v>25</v>
      </c>
      <c r="D24" s="22">
        <f>E24-C24</f>
        <v>0</v>
      </c>
      <c r="E24" s="22">
        <v>25</v>
      </c>
      <c r="F24" s="22">
        <f>G24-E24</f>
        <v>0</v>
      </c>
      <c r="G24" s="22">
        <v>25</v>
      </c>
      <c r="H24" s="22">
        <f>I24-G24</f>
        <v>-13</v>
      </c>
      <c r="I24" s="22">
        <v>12</v>
      </c>
      <c r="J24" s="2"/>
    </row>
    <row r="25" spans="1:10" ht="52.5" customHeight="1" x14ac:dyDescent="0.25">
      <c r="A25" s="10" t="s">
        <v>27</v>
      </c>
      <c r="B25" s="5" t="s">
        <v>11</v>
      </c>
      <c r="C25" s="30">
        <f t="shared" ref="C25:I25" si="8">C26+C27+C28</f>
        <v>22142</v>
      </c>
      <c r="D25" s="30">
        <f t="shared" si="8"/>
        <v>0</v>
      </c>
      <c r="E25" s="30">
        <f t="shared" si="8"/>
        <v>22142</v>
      </c>
      <c r="F25" s="30">
        <f t="shared" si="8"/>
        <v>-6848</v>
      </c>
      <c r="G25" s="30">
        <f t="shared" si="8"/>
        <v>15294</v>
      </c>
      <c r="H25" s="30">
        <f t="shared" si="8"/>
        <v>-1150</v>
      </c>
      <c r="I25" s="30">
        <f t="shared" si="8"/>
        <v>14144</v>
      </c>
      <c r="J25" s="4"/>
    </row>
    <row r="26" spans="1:10" ht="76.5" x14ac:dyDescent="0.25">
      <c r="A26" s="13" t="s">
        <v>50</v>
      </c>
      <c r="B26" s="28" t="s">
        <v>49</v>
      </c>
      <c r="C26" s="25">
        <v>0</v>
      </c>
      <c r="D26" s="22">
        <f t="shared" ref="D26:F28" si="9">E26-C26</f>
        <v>0</v>
      </c>
      <c r="E26" s="25">
        <v>0</v>
      </c>
      <c r="F26" s="22">
        <f t="shared" si="9"/>
        <v>94</v>
      </c>
      <c r="G26" s="22">
        <v>94</v>
      </c>
      <c r="H26" s="22">
        <f t="shared" ref="H26:H28" si="10">I26-G26</f>
        <v>0</v>
      </c>
      <c r="I26" s="22">
        <v>94</v>
      </c>
      <c r="J26" s="3"/>
    </row>
    <row r="27" spans="1:10" ht="89.25" x14ac:dyDescent="0.25">
      <c r="A27" s="12" t="s">
        <v>28</v>
      </c>
      <c r="B27" s="5" t="s">
        <v>82</v>
      </c>
      <c r="C27" s="22">
        <v>19200</v>
      </c>
      <c r="D27" s="22">
        <f t="shared" si="9"/>
        <v>0</v>
      </c>
      <c r="E27" s="22">
        <v>19200</v>
      </c>
      <c r="F27" s="22">
        <f t="shared" si="9"/>
        <v>-6500</v>
      </c>
      <c r="G27" s="22">
        <v>12700</v>
      </c>
      <c r="H27" s="22">
        <f t="shared" si="10"/>
        <v>-1250</v>
      </c>
      <c r="I27" s="22">
        <v>11450</v>
      </c>
    </row>
    <row r="28" spans="1:10" ht="55.5" customHeight="1" x14ac:dyDescent="0.25">
      <c r="A28" s="13" t="s">
        <v>67</v>
      </c>
      <c r="B28" s="28" t="s">
        <v>58</v>
      </c>
      <c r="C28" s="25">
        <v>2942</v>
      </c>
      <c r="D28" s="22">
        <f t="shared" si="9"/>
        <v>0</v>
      </c>
      <c r="E28" s="25">
        <v>2942</v>
      </c>
      <c r="F28" s="22">
        <f t="shared" si="9"/>
        <v>-442</v>
      </c>
      <c r="G28" s="22">
        <v>2500</v>
      </c>
      <c r="H28" s="22">
        <f t="shared" si="10"/>
        <v>100</v>
      </c>
      <c r="I28" s="22">
        <v>2600</v>
      </c>
      <c r="J28" s="4"/>
    </row>
    <row r="29" spans="1:10" ht="25.5" x14ac:dyDescent="0.25">
      <c r="A29" s="14" t="s">
        <v>29</v>
      </c>
      <c r="B29" s="5" t="s">
        <v>12</v>
      </c>
      <c r="C29" s="30">
        <f t="shared" ref="C29:I29" si="11">C30</f>
        <v>254</v>
      </c>
      <c r="D29" s="30">
        <f t="shared" si="11"/>
        <v>0</v>
      </c>
      <c r="E29" s="30">
        <f t="shared" si="11"/>
        <v>254</v>
      </c>
      <c r="F29" s="30">
        <f t="shared" si="11"/>
        <v>0</v>
      </c>
      <c r="G29" s="30">
        <f t="shared" si="11"/>
        <v>254</v>
      </c>
      <c r="H29" s="30">
        <f t="shared" si="11"/>
        <v>14</v>
      </c>
      <c r="I29" s="30">
        <f t="shared" si="11"/>
        <v>268</v>
      </c>
      <c r="J29" s="4"/>
    </row>
    <row r="30" spans="1:10" ht="25.5" x14ac:dyDescent="0.25">
      <c r="A30" s="12" t="s">
        <v>30</v>
      </c>
      <c r="B30" s="5" t="s">
        <v>13</v>
      </c>
      <c r="C30" s="22">
        <v>254</v>
      </c>
      <c r="D30" s="22">
        <f>E30-C30</f>
        <v>0</v>
      </c>
      <c r="E30" s="22">
        <v>254</v>
      </c>
      <c r="F30" s="22">
        <f>G30-E30</f>
        <v>0</v>
      </c>
      <c r="G30" s="22">
        <v>254</v>
      </c>
      <c r="H30" s="22">
        <f>I30-G30</f>
        <v>14</v>
      </c>
      <c r="I30" s="22">
        <v>268</v>
      </c>
    </row>
    <row r="31" spans="1:10" ht="25.5" hidden="1" x14ac:dyDescent="0.25">
      <c r="A31" s="14" t="s">
        <v>31</v>
      </c>
      <c r="B31" s="5" t="s">
        <v>14</v>
      </c>
      <c r="C31" s="22"/>
      <c r="D31" s="22"/>
      <c r="E31" s="22"/>
      <c r="F31" s="22"/>
      <c r="G31" s="22"/>
      <c r="H31" s="22"/>
      <c r="I31" s="22"/>
    </row>
    <row r="32" spans="1:10" ht="51" hidden="1" x14ac:dyDescent="0.25">
      <c r="A32" s="14" t="s">
        <v>32</v>
      </c>
      <c r="B32" s="5" t="s">
        <v>15</v>
      </c>
      <c r="C32" s="22"/>
      <c r="D32" s="22"/>
      <c r="E32" s="22"/>
      <c r="F32" s="22"/>
      <c r="G32" s="22"/>
      <c r="H32" s="22"/>
      <c r="I32" s="22"/>
    </row>
    <row r="33" spans="1:10" ht="38.25" x14ac:dyDescent="0.25">
      <c r="A33" s="14" t="s">
        <v>45</v>
      </c>
      <c r="B33" s="5" t="s">
        <v>44</v>
      </c>
      <c r="C33" s="30">
        <f>C35+C34</f>
        <v>4076.7</v>
      </c>
      <c r="D33" s="30">
        <f t="shared" ref="D33:I33" si="12">D35+D34</f>
        <v>0</v>
      </c>
      <c r="E33" s="30">
        <f t="shared" si="12"/>
        <v>4076.7</v>
      </c>
      <c r="F33" s="30">
        <f t="shared" si="12"/>
        <v>0</v>
      </c>
      <c r="G33" s="30">
        <f t="shared" si="12"/>
        <v>4076.7</v>
      </c>
      <c r="H33" s="30">
        <f t="shared" si="12"/>
        <v>-300</v>
      </c>
      <c r="I33" s="30">
        <f t="shared" si="12"/>
        <v>3776.7</v>
      </c>
    </row>
    <row r="34" spans="1:10" ht="33" customHeight="1" x14ac:dyDescent="0.25">
      <c r="A34" s="8" t="s">
        <v>83</v>
      </c>
      <c r="B34" s="5" t="s">
        <v>85</v>
      </c>
      <c r="C34" s="22">
        <v>2000</v>
      </c>
      <c r="D34" s="22">
        <f>E34-C34</f>
        <v>0</v>
      </c>
      <c r="E34" s="22">
        <v>2000</v>
      </c>
      <c r="F34" s="22">
        <f>G34-E34</f>
        <v>0</v>
      </c>
      <c r="G34" s="22">
        <v>2000</v>
      </c>
      <c r="H34" s="22">
        <f>I34-G34</f>
        <v>-300</v>
      </c>
      <c r="I34" s="22">
        <v>1700</v>
      </c>
    </row>
    <row r="35" spans="1:10" ht="25.5" x14ac:dyDescent="0.25">
      <c r="A35" s="12" t="s">
        <v>68</v>
      </c>
      <c r="B35" s="5" t="s">
        <v>84</v>
      </c>
      <c r="C35" s="22">
        <v>2076.6999999999998</v>
      </c>
      <c r="D35" s="22">
        <f>E35-C35</f>
        <v>0</v>
      </c>
      <c r="E35" s="22">
        <v>2076.6999999999998</v>
      </c>
      <c r="F35" s="22">
        <f>G35-E35</f>
        <v>0</v>
      </c>
      <c r="G35" s="22">
        <v>2076.6999999999998</v>
      </c>
      <c r="H35" s="22">
        <f>I35-G35</f>
        <v>0</v>
      </c>
      <c r="I35" s="22">
        <v>2076.6999999999998</v>
      </c>
    </row>
    <row r="36" spans="1:10" ht="25.5" x14ac:dyDescent="0.25">
      <c r="A36" s="15" t="s">
        <v>47</v>
      </c>
      <c r="B36" s="28" t="s">
        <v>14</v>
      </c>
      <c r="C36" s="38">
        <f>C38+C37</f>
        <v>0</v>
      </c>
      <c r="D36" s="38">
        <f t="shared" ref="D36:I36" si="13">D38+D37</f>
        <v>0</v>
      </c>
      <c r="E36" s="38">
        <f t="shared" si="13"/>
        <v>0</v>
      </c>
      <c r="F36" s="38">
        <f t="shared" si="13"/>
        <v>2368</v>
      </c>
      <c r="G36" s="38">
        <f t="shared" si="13"/>
        <v>2368</v>
      </c>
      <c r="H36" s="38">
        <f t="shared" si="13"/>
        <v>46</v>
      </c>
      <c r="I36" s="38">
        <f t="shared" si="13"/>
        <v>2414</v>
      </c>
    </row>
    <row r="37" spans="1:10" ht="87.75" customHeight="1" x14ac:dyDescent="0.25">
      <c r="A37" s="15" t="s">
        <v>107</v>
      </c>
      <c r="B37" s="28" t="s">
        <v>108</v>
      </c>
      <c r="C37" s="38"/>
      <c r="D37" s="22">
        <v>0</v>
      </c>
      <c r="E37" s="30"/>
      <c r="F37" s="22">
        <f t="shared" ref="F37:F38" si="14">G37-E37</f>
        <v>1364</v>
      </c>
      <c r="G37" s="22">
        <v>1364</v>
      </c>
      <c r="H37" s="22">
        <f>I37-G37</f>
        <v>0</v>
      </c>
      <c r="I37" s="22">
        <v>1364</v>
      </c>
    </row>
    <row r="38" spans="1:10" ht="25.5" x14ac:dyDescent="0.25">
      <c r="A38" s="16" t="s">
        <v>48</v>
      </c>
      <c r="B38" s="28" t="s">
        <v>15</v>
      </c>
      <c r="C38" s="25"/>
      <c r="D38" s="22">
        <v>0</v>
      </c>
      <c r="E38" s="22"/>
      <c r="F38" s="22">
        <f t="shared" si="14"/>
        <v>1004</v>
      </c>
      <c r="G38" s="22">
        <v>1004</v>
      </c>
      <c r="H38" s="22">
        <f>I38-G38</f>
        <v>46</v>
      </c>
      <c r="I38" s="22">
        <v>1050</v>
      </c>
      <c r="J38" s="4"/>
    </row>
    <row r="39" spans="1:10" x14ac:dyDescent="0.25">
      <c r="A39" s="14" t="s">
        <v>33</v>
      </c>
      <c r="B39" s="5" t="s">
        <v>16</v>
      </c>
      <c r="C39" s="30">
        <v>170</v>
      </c>
      <c r="D39" s="30">
        <f>E39-C39</f>
        <v>0</v>
      </c>
      <c r="E39" s="30">
        <v>170</v>
      </c>
      <c r="F39" s="30">
        <f>G39-E39</f>
        <v>830</v>
      </c>
      <c r="G39" s="30">
        <v>1000</v>
      </c>
      <c r="H39" s="30">
        <f>I39-G39</f>
        <v>500</v>
      </c>
      <c r="I39" s="30">
        <v>1500</v>
      </c>
      <c r="J39" s="4"/>
    </row>
    <row r="40" spans="1:10" ht="27" customHeight="1" x14ac:dyDescent="0.25">
      <c r="A40" s="7" t="s">
        <v>63</v>
      </c>
      <c r="B40" s="42" t="s">
        <v>62</v>
      </c>
      <c r="C40" s="26">
        <v>90</v>
      </c>
      <c r="D40" s="30">
        <f>E40-C40</f>
        <v>0</v>
      </c>
      <c r="E40" s="26">
        <v>90</v>
      </c>
      <c r="F40" s="30">
        <f>G40-E40</f>
        <v>198</v>
      </c>
      <c r="G40" s="26">
        <v>288</v>
      </c>
      <c r="H40" s="30">
        <f>I40-G40</f>
        <v>0</v>
      </c>
      <c r="I40" s="26">
        <v>288</v>
      </c>
      <c r="J40" s="4"/>
    </row>
    <row r="41" spans="1:10" ht="27" customHeight="1" x14ac:dyDescent="0.25">
      <c r="A41" s="34" t="s">
        <v>34</v>
      </c>
      <c r="B41" s="29" t="s">
        <v>17</v>
      </c>
      <c r="C41" s="35">
        <f t="shared" ref="C41:I41" si="15">SUM(C43:C60)</f>
        <v>482379.16000000003</v>
      </c>
      <c r="D41" s="35">
        <f t="shared" si="15"/>
        <v>-1.546140993013978E-11</v>
      </c>
      <c r="E41" s="35">
        <f t="shared" si="15"/>
        <v>482379.16000000003</v>
      </c>
      <c r="F41" s="35">
        <f t="shared" si="15"/>
        <v>50715.65</v>
      </c>
      <c r="G41" s="35">
        <f t="shared" si="15"/>
        <v>533094.81000000006</v>
      </c>
      <c r="H41" s="35">
        <f t="shared" si="15"/>
        <v>-7539.3299999999881</v>
      </c>
      <c r="I41" s="35">
        <f t="shared" si="15"/>
        <v>525555.48</v>
      </c>
    </row>
    <row r="42" spans="1:10" ht="51" hidden="1" x14ac:dyDescent="0.25">
      <c r="A42" s="17" t="s">
        <v>41</v>
      </c>
      <c r="B42" s="5" t="s">
        <v>40</v>
      </c>
      <c r="C42" s="22"/>
      <c r="D42" s="22"/>
      <c r="E42" s="22"/>
      <c r="F42" s="22"/>
      <c r="G42" s="22"/>
      <c r="H42" s="22"/>
      <c r="I42" s="22"/>
    </row>
    <row r="43" spans="1:10" ht="25.5" x14ac:dyDescent="0.25">
      <c r="A43" s="17" t="s">
        <v>69</v>
      </c>
      <c r="B43" s="5" t="s">
        <v>88</v>
      </c>
      <c r="C43" s="22"/>
      <c r="D43" s="22">
        <f>E43-C43</f>
        <v>0</v>
      </c>
      <c r="E43" s="22"/>
      <c r="F43" s="22">
        <f>G43-E43</f>
        <v>18096.21</v>
      </c>
      <c r="G43" s="22">
        <v>18096.21</v>
      </c>
      <c r="H43" s="22">
        <f>I43-G43</f>
        <v>6710.6700000000019</v>
      </c>
      <c r="I43" s="22">
        <v>24806.880000000001</v>
      </c>
      <c r="J43" s="4"/>
    </row>
    <row r="44" spans="1:10" ht="35.25" customHeight="1" x14ac:dyDescent="0.25">
      <c r="A44" s="6" t="s">
        <v>109</v>
      </c>
      <c r="B44" s="5" t="s">
        <v>110</v>
      </c>
      <c r="C44" s="22"/>
      <c r="D44" s="22">
        <f>E44-C44</f>
        <v>0</v>
      </c>
      <c r="E44" s="22"/>
      <c r="F44" s="22">
        <f>G44-E44</f>
        <v>43395</v>
      </c>
      <c r="G44" s="22">
        <v>43395</v>
      </c>
      <c r="H44" s="22">
        <f>I44-G44</f>
        <v>0</v>
      </c>
      <c r="I44" s="22">
        <v>43395</v>
      </c>
      <c r="J44" s="4"/>
    </row>
    <row r="45" spans="1:10" ht="54.75" customHeight="1" x14ac:dyDescent="0.25">
      <c r="A45" s="17" t="s">
        <v>86</v>
      </c>
      <c r="B45" s="5" t="s">
        <v>87</v>
      </c>
      <c r="C45" s="22">
        <v>3596.46</v>
      </c>
      <c r="D45" s="22">
        <f>E45-C45</f>
        <v>0</v>
      </c>
      <c r="E45" s="22">
        <v>3596.46</v>
      </c>
      <c r="F45" s="22">
        <f>G45-E45</f>
        <v>0</v>
      </c>
      <c r="G45" s="22">
        <v>3596.46</v>
      </c>
      <c r="H45" s="22">
        <f>I45-G45</f>
        <v>0</v>
      </c>
      <c r="I45" s="22">
        <v>3596.46</v>
      </c>
      <c r="J45" s="4"/>
    </row>
    <row r="46" spans="1:10" ht="48.75" customHeight="1" x14ac:dyDescent="0.25">
      <c r="A46" s="18" t="s">
        <v>59</v>
      </c>
      <c r="B46" s="5" t="s">
        <v>89</v>
      </c>
      <c r="C46" s="22"/>
      <c r="D46" s="22">
        <f t="shared" ref="D46:F60" si="16">E46-C46</f>
        <v>150000</v>
      </c>
      <c r="E46" s="22">
        <v>150000</v>
      </c>
      <c r="F46" s="22">
        <f t="shared" si="16"/>
        <v>0</v>
      </c>
      <c r="G46" s="22">
        <v>150000</v>
      </c>
      <c r="H46" s="22">
        <f t="shared" ref="H46:H60" si="17">I46-G46</f>
        <v>-20908.979999999996</v>
      </c>
      <c r="I46" s="22">
        <v>129091.02</v>
      </c>
    </row>
    <row r="47" spans="1:10" ht="43.5" customHeight="1" x14ac:dyDescent="0.25">
      <c r="A47" s="18" t="s">
        <v>60</v>
      </c>
      <c r="B47" s="5" t="s">
        <v>90</v>
      </c>
      <c r="C47" s="22"/>
      <c r="D47" s="22">
        <f t="shared" si="16"/>
        <v>7109.35</v>
      </c>
      <c r="E47" s="22">
        <v>7109.35</v>
      </c>
      <c r="F47" s="22">
        <f t="shared" si="16"/>
        <v>0</v>
      </c>
      <c r="G47" s="22">
        <v>7109.35</v>
      </c>
      <c r="H47" s="22">
        <f t="shared" si="17"/>
        <v>0</v>
      </c>
      <c r="I47" s="22">
        <v>7109.35</v>
      </c>
    </row>
    <row r="48" spans="1:10" ht="36.75" customHeight="1" x14ac:dyDescent="0.25">
      <c r="A48" s="6" t="s">
        <v>70</v>
      </c>
      <c r="B48" s="5" t="s">
        <v>91</v>
      </c>
      <c r="C48" s="22">
        <v>215726.82</v>
      </c>
      <c r="D48" s="22">
        <f t="shared" si="16"/>
        <v>-157109.35</v>
      </c>
      <c r="E48" s="22">
        <v>58617.47</v>
      </c>
      <c r="F48" s="22">
        <f t="shared" si="16"/>
        <v>-11081.82</v>
      </c>
      <c r="G48" s="22">
        <v>47535.65</v>
      </c>
      <c r="H48" s="22">
        <f t="shared" si="17"/>
        <v>0</v>
      </c>
      <c r="I48" s="22">
        <v>47535.65</v>
      </c>
    </row>
    <row r="49" spans="1:9" ht="42.75" customHeight="1" x14ac:dyDescent="0.25">
      <c r="A49" s="12" t="s">
        <v>71</v>
      </c>
      <c r="B49" s="5" t="s">
        <v>92</v>
      </c>
      <c r="C49" s="22">
        <v>220098.23</v>
      </c>
      <c r="D49" s="22">
        <f t="shared" si="16"/>
        <v>6527.8899999999849</v>
      </c>
      <c r="E49" s="22">
        <v>226626.12</v>
      </c>
      <c r="F49" s="22">
        <f t="shared" si="16"/>
        <v>0</v>
      </c>
      <c r="G49" s="22">
        <v>226626.12</v>
      </c>
      <c r="H49" s="22">
        <f t="shared" si="17"/>
        <v>6723.8500000000058</v>
      </c>
      <c r="I49" s="22">
        <v>233349.97</v>
      </c>
    </row>
    <row r="50" spans="1:9" ht="76.5" x14ac:dyDescent="0.25">
      <c r="A50" s="12" t="s">
        <v>72</v>
      </c>
      <c r="B50" s="5" t="s">
        <v>93</v>
      </c>
      <c r="C50" s="22">
        <v>3296.77</v>
      </c>
      <c r="D50" s="22">
        <f t="shared" si="16"/>
        <v>0</v>
      </c>
      <c r="E50" s="22">
        <v>3296.77</v>
      </c>
      <c r="F50" s="22">
        <f t="shared" si="16"/>
        <v>0</v>
      </c>
      <c r="G50" s="22">
        <v>3296.77</v>
      </c>
      <c r="H50" s="22">
        <f t="shared" si="17"/>
        <v>-83.170000000000073</v>
      </c>
      <c r="I50" s="22">
        <v>3213.6</v>
      </c>
    </row>
    <row r="51" spans="1:9" ht="48" customHeight="1" x14ac:dyDescent="0.25">
      <c r="A51" s="12" t="s">
        <v>99</v>
      </c>
      <c r="B51" s="5" t="s">
        <v>100</v>
      </c>
      <c r="C51" s="22">
        <v>333.58</v>
      </c>
      <c r="D51" s="22">
        <f t="shared" si="16"/>
        <v>0</v>
      </c>
      <c r="E51" s="22">
        <v>333.58</v>
      </c>
      <c r="F51" s="22">
        <f t="shared" si="16"/>
        <v>0</v>
      </c>
      <c r="G51" s="22">
        <v>333.58</v>
      </c>
      <c r="H51" s="22">
        <f t="shared" si="17"/>
        <v>0</v>
      </c>
      <c r="I51" s="22">
        <v>333.58</v>
      </c>
    </row>
    <row r="52" spans="1:9" ht="76.5" x14ac:dyDescent="0.25">
      <c r="A52" s="12" t="s">
        <v>73</v>
      </c>
      <c r="B52" s="5" t="s">
        <v>94</v>
      </c>
      <c r="C52" s="22">
        <v>35.47</v>
      </c>
      <c r="D52" s="22">
        <f t="shared" si="16"/>
        <v>0</v>
      </c>
      <c r="E52" s="22">
        <v>35.47</v>
      </c>
      <c r="F52" s="22">
        <f t="shared" si="16"/>
        <v>0</v>
      </c>
      <c r="G52" s="22">
        <v>35.47</v>
      </c>
      <c r="H52" s="22">
        <f t="shared" si="17"/>
        <v>0</v>
      </c>
      <c r="I52" s="22">
        <v>35.47</v>
      </c>
    </row>
    <row r="53" spans="1:9" ht="44.25" customHeight="1" x14ac:dyDescent="0.25">
      <c r="A53" s="12" t="s">
        <v>61</v>
      </c>
      <c r="B53" s="5" t="s">
        <v>95</v>
      </c>
      <c r="C53" s="22">
        <v>888.26</v>
      </c>
      <c r="D53" s="22">
        <f t="shared" si="16"/>
        <v>0</v>
      </c>
      <c r="E53" s="22">
        <v>888.26</v>
      </c>
      <c r="F53" s="22">
        <f t="shared" si="16"/>
        <v>0</v>
      </c>
      <c r="G53" s="22">
        <v>888.26</v>
      </c>
      <c r="H53" s="22">
        <f t="shared" si="17"/>
        <v>0</v>
      </c>
      <c r="I53" s="22">
        <v>888.26</v>
      </c>
    </row>
    <row r="54" spans="1:9" ht="74.25" customHeight="1" x14ac:dyDescent="0.25">
      <c r="A54" s="12" t="s">
        <v>64</v>
      </c>
      <c r="B54" s="5" t="s">
        <v>96</v>
      </c>
      <c r="C54" s="22">
        <v>19938.45</v>
      </c>
      <c r="D54" s="22">
        <f t="shared" si="16"/>
        <v>-8526.35</v>
      </c>
      <c r="E54" s="22">
        <v>11412.1</v>
      </c>
      <c r="F54" s="22">
        <f t="shared" si="16"/>
        <v>0</v>
      </c>
      <c r="G54" s="22">
        <v>11412.1</v>
      </c>
      <c r="H54" s="22">
        <f t="shared" si="17"/>
        <v>0</v>
      </c>
      <c r="I54" s="22">
        <v>11412.1</v>
      </c>
    </row>
    <row r="55" spans="1:9" ht="42.75" customHeight="1" x14ac:dyDescent="0.25">
      <c r="A55" s="12" t="s">
        <v>101</v>
      </c>
      <c r="B55" s="5" t="s">
        <v>102</v>
      </c>
      <c r="C55" s="22">
        <v>255.96</v>
      </c>
      <c r="D55" s="22">
        <f t="shared" si="16"/>
        <v>0</v>
      </c>
      <c r="E55" s="22">
        <v>255.96</v>
      </c>
      <c r="F55" s="22">
        <f t="shared" si="16"/>
        <v>0</v>
      </c>
      <c r="G55" s="22">
        <v>255.96</v>
      </c>
      <c r="H55" s="22">
        <f t="shared" si="17"/>
        <v>0</v>
      </c>
      <c r="I55" s="22">
        <v>255.96</v>
      </c>
    </row>
    <row r="56" spans="1:9" ht="51.75" customHeight="1" x14ac:dyDescent="0.25">
      <c r="A56" s="41" t="s">
        <v>46</v>
      </c>
      <c r="B56" s="5" t="s">
        <v>97</v>
      </c>
      <c r="C56" s="22">
        <v>1361.16</v>
      </c>
      <c r="D56" s="22">
        <f t="shared" si="16"/>
        <v>0</v>
      </c>
      <c r="E56" s="22">
        <v>1361.16</v>
      </c>
      <c r="F56" s="22">
        <f t="shared" si="16"/>
        <v>34.029999999999973</v>
      </c>
      <c r="G56" s="22">
        <v>1395.19</v>
      </c>
      <c r="H56" s="22">
        <f t="shared" si="17"/>
        <v>0</v>
      </c>
      <c r="I56" s="22">
        <v>1395.19</v>
      </c>
    </row>
    <row r="57" spans="1:9" ht="63.75" hidden="1" x14ac:dyDescent="0.25">
      <c r="A57" s="12" t="s">
        <v>43</v>
      </c>
      <c r="B57" s="5" t="s">
        <v>42</v>
      </c>
      <c r="C57" s="22"/>
      <c r="D57" s="22">
        <f t="shared" si="16"/>
        <v>0</v>
      </c>
      <c r="E57" s="22"/>
      <c r="F57" s="22">
        <f t="shared" si="16"/>
        <v>0</v>
      </c>
      <c r="G57" s="22"/>
      <c r="H57" s="22">
        <f t="shared" si="17"/>
        <v>0</v>
      </c>
      <c r="I57" s="22"/>
    </row>
    <row r="58" spans="1:9" ht="36" customHeight="1" x14ac:dyDescent="0.25">
      <c r="A58" s="12" t="s">
        <v>103</v>
      </c>
      <c r="B58" s="5" t="s">
        <v>104</v>
      </c>
      <c r="C58" s="22"/>
      <c r="D58" s="22">
        <f t="shared" si="16"/>
        <v>1998.46</v>
      </c>
      <c r="E58" s="22">
        <v>1998.46</v>
      </c>
      <c r="F58" s="22">
        <f t="shared" si="16"/>
        <v>0</v>
      </c>
      <c r="G58" s="22">
        <v>1998.46</v>
      </c>
      <c r="H58" s="22">
        <f t="shared" si="17"/>
        <v>18.299999999999955</v>
      </c>
      <c r="I58" s="22">
        <v>2016.76</v>
      </c>
    </row>
    <row r="59" spans="1:9" ht="28.5" customHeight="1" x14ac:dyDescent="0.25">
      <c r="A59" s="43" t="s">
        <v>111</v>
      </c>
      <c r="B59" s="5" t="s">
        <v>112</v>
      </c>
      <c r="C59" s="22"/>
      <c r="D59" s="22">
        <f t="shared" si="16"/>
        <v>0</v>
      </c>
      <c r="E59" s="22"/>
      <c r="F59" s="22">
        <f t="shared" si="16"/>
        <v>272.23</v>
      </c>
      <c r="G59" s="22">
        <v>272.23</v>
      </c>
      <c r="H59" s="22">
        <f t="shared" si="17"/>
        <v>0</v>
      </c>
      <c r="I59" s="22">
        <v>272.23</v>
      </c>
    </row>
    <row r="60" spans="1:9" ht="70.5" customHeight="1" x14ac:dyDescent="0.25">
      <c r="A60" s="12" t="s">
        <v>65</v>
      </c>
      <c r="B60" s="5" t="s">
        <v>98</v>
      </c>
      <c r="C60" s="22">
        <v>16848</v>
      </c>
      <c r="D60" s="22">
        <f t="shared" si="16"/>
        <v>0</v>
      </c>
      <c r="E60" s="22">
        <v>16848</v>
      </c>
      <c r="F60" s="22">
        <f t="shared" si="16"/>
        <v>0</v>
      </c>
      <c r="G60" s="22">
        <v>16848</v>
      </c>
      <c r="H60" s="22">
        <f t="shared" si="17"/>
        <v>0</v>
      </c>
      <c r="I60" s="22">
        <v>16848</v>
      </c>
    </row>
    <row r="61" spans="1:9" ht="15.75" x14ac:dyDescent="0.25">
      <c r="A61" s="36" t="s">
        <v>35</v>
      </c>
      <c r="B61" s="19"/>
      <c r="C61" s="31">
        <f t="shared" ref="C61:I61" si="18">C9+C41</f>
        <v>795664.62</v>
      </c>
      <c r="D61" s="31">
        <f t="shared" si="18"/>
        <v>-1.546140993013978E-11</v>
      </c>
      <c r="E61" s="31">
        <f t="shared" si="18"/>
        <v>795664.62</v>
      </c>
      <c r="F61" s="31">
        <f t="shared" si="18"/>
        <v>71094.89</v>
      </c>
      <c r="G61" s="31">
        <f t="shared" si="18"/>
        <v>866759.51</v>
      </c>
      <c r="H61" s="31">
        <f t="shared" si="18"/>
        <v>-6899.3299999999881</v>
      </c>
      <c r="I61" s="31">
        <f t="shared" si="18"/>
        <v>859860.17999999993</v>
      </c>
    </row>
  </sheetData>
  <mergeCells count="9">
    <mergeCell ref="A1:I1"/>
    <mergeCell ref="A2:I4"/>
    <mergeCell ref="A6:I6"/>
    <mergeCell ref="A7:A8"/>
    <mergeCell ref="B7:B8"/>
    <mergeCell ref="C7:C8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87" fitToHeight="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2020-05-28T01:29:10Z</cp:lastPrinted>
  <dcterms:created xsi:type="dcterms:W3CDTF">2014-10-15T01:16:52Z</dcterms:created>
  <dcterms:modified xsi:type="dcterms:W3CDTF">2022-04-25T04:38:36Z</dcterms:modified>
</cp:coreProperties>
</file>